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H8" i="1" l="1"/>
  <c r="H6" i="1"/>
  <c r="H9" i="1"/>
  <c r="H10" i="1" l="1"/>
  <c r="G16" i="1" s="1"/>
  <c r="G14" i="1" l="1"/>
</calcChain>
</file>

<file path=xl/sharedStrings.xml><?xml version="1.0" encoding="utf-8"?>
<sst xmlns="http://schemas.openxmlformats.org/spreadsheetml/2006/main" count="28" uniqueCount="26">
  <si>
    <t>Celle da compilare</t>
  </si>
  <si>
    <t>Descrizione</t>
  </si>
  <si>
    <t>1</t>
  </si>
  <si>
    <t>Importo unitario (€)</t>
  </si>
  <si>
    <t>Codice</t>
  </si>
  <si>
    <t>Sistema di Verifica in caso di offerta superiore alla base d'asta</t>
  </si>
  <si>
    <t>480</t>
  </si>
  <si>
    <t>2</t>
  </si>
  <si>
    <t>109</t>
  </si>
  <si>
    <t>Costo a giornata del Servizio di supporto specialistico</t>
  </si>
  <si>
    <t>3</t>
  </si>
  <si>
    <t>3,5</t>
  </si>
  <si>
    <t>Numero mesi</t>
  </si>
  <si>
    <t>n.a.</t>
  </si>
  <si>
    <t>n.a</t>
  </si>
  <si>
    <t>Canone mensile caselle PEC non migrate</t>
  </si>
  <si>
    <t xml:space="preserve">Prezzo totale a base d'asta al netto dell'IVA </t>
  </si>
  <si>
    <t>Prezzo Totale Offerto al netto dell'IVA € (*)</t>
  </si>
  <si>
    <t>Prezzo totale offerto al netto dell'IVA (*)</t>
  </si>
  <si>
    <t>(*) E' da intendersi come importo massimo del contratto che verrà stipulato.
Sogei, a fronte delle proprie necessità, potrà richiedere prestazioni fino al raggiungimento dell’importo massimo del contratto, sulla base degli importi unitari offerti dall’operatore economico all’interno del presente "Dettaglio tecnico economico” o potrà decidere di usare anche solo parzialmente il massimale contrattuale.</t>
  </si>
  <si>
    <t>Importo massimo contrattuale fino al 31/12/2021</t>
  </si>
  <si>
    <t>4</t>
  </si>
  <si>
    <t>Canone mensile archivio caselle PEL non migrate</t>
  </si>
  <si>
    <t xml:space="preserve">Canone mensile caselle PEL non migrate
</t>
  </si>
  <si>
    <t>Quantità caselle non migrate /quantità giornate</t>
  </si>
  <si>
    <t>Iniz 5046-2021 / RdA 50612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</si>
</sst>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 applyFill="1" applyBorder="1" applyAlignment="1" applyProtection="1"/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0" fillId="0" borderId="10" xfId="0" applyFont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  <protection locked="0"/>
    </xf>
    <xf numFmtId="164" fontId="0" fillId="0" borderId="7" xfId="0" applyNumberFormat="1" applyFont="1" applyBorder="1" applyAlignment="1" applyProtection="1">
      <alignment horizontal="center" vertical="center" wrapText="1"/>
    </xf>
    <xf numFmtId="164" fontId="0" fillId="0" borderId="10" xfId="0" applyNumberFormat="1" applyFont="1" applyBorder="1" applyAlignment="1" applyProtection="1">
      <alignment horizontal="center" vertical="center" wrapText="1"/>
      <protection locked="0"/>
    </xf>
    <xf numFmtId="164" fontId="1" fillId="4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164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1" fillId="0" borderId="1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right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vertical="center"/>
    </xf>
    <xf numFmtId="164" fontId="12" fillId="0" borderId="0" xfId="4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/>
    </xf>
    <xf numFmtId="0" fontId="13" fillId="0" borderId="0" xfId="0" applyFont="1"/>
    <xf numFmtId="0" fontId="4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64" fontId="10" fillId="0" borderId="2" xfId="1" applyNumberFormat="1" applyFont="1" applyFill="1" applyBorder="1" applyAlignment="1" applyProtection="1">
      <alignment horizontal="center" vertical="center"/>
    </xf>
    <xf numFmtId="164" fontId="10" fillId="0" borderId="4" xfId="1" applyNumberFormat="1" applyFont="1" applyFill="1" applyBorder="1" applyAlignment="1" applyProtection="1">
      <alignment horizontal="center" vertical="center"/>
    </xf>
    <xf numFmtId="164" fontId="12" fillId="3" borderId="2" xfId="4" applyNumberFormat="1" applyFont="1" applyFill="1" applyBorder="1" applyAlignment="1" applyProtection="1">
      <alignment horizontal="center" vertical="center" wrapText="1"/>
    </xf>
    <xf numFmtId="164" fontId="12" fillId="3" borderId="4" xfId="4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8"/>
  <sheetViews>
    <sheetView tabSelected="1" topLeftCell="B7" zoomScale="75" zoomScaleNormal="75" workbookViewId="0">
      <selection activeCell="G10" sqref="G10"/>
    </sheetView>
  </sheetViews>
  <sheetFormatPr defaultColWidth="8.81640625" defaultRowHeight="14.5" x14ac:dyDescent="0.35"/>
  <cols>
    <col min="1" max="1" width="2.26953125" style="15" customWidth="1"/>
    <col min="2" max="2" width="1.7265625" style="15" customWidth="1"/>
    <col min="3" max="3" width="18" style="15" customWidth="1"/>
    <col min="4" max="4" width="45.81640625" style="15" customWidth="1"/>
    <col min="5" max="5" width="17.08984375" style="15" customWidth="1"/>
    <col min="6" max="6" width="10.453125" style="15" customWidth="1"/>
    <col min="7" max="7" width="23.453125" style="15" customWidth="1"/>
    <col min="8" max="8" width="24.7265625" style="15" customWidth="1"/>
    <col min="9" max="16384" width="8.81640625" style="15"/>
  </cols>
  <sheetData>
    <row r="2" spans="3:11" ht="15.5" x14ac:dyDescent="0.35">
      <c r="C2" s="3" t="s">
        <v>25</v>
      </c>
      <c r="D2" s="3"/>
      <c r="I2" s="1"/>
    </row>
    <row r="3" spans="3:11" ht="18" customHeight="1" thickBot="1" x14ac:dyDescent="0.4">
      <c r="I3" s="2"/>
    </row>
    <row r="4" spans="3:11" ht="16" thickBot="1" x14ac:dyDescent="0.4">
      <c r="C4" s="26"/>
      <c r="D4" s="26"/>
      <c r="E4" s="26"/>
      <c r="F4" s="26"/>
      <c r="G4" s="27" t="s">
        <v>0</v>
      </c>
      <c r="H4" s="26"/>
      <c r="I4" s="2"/>
    </row>
    <row r="5" spans="3:11" ht="60.75" customHeight="1" thickBot="1" x14ac:dyDescent="0.4">
      <c r="C5" s="28" t="s">
        <v>4</v>
      </c>
      <c r="D5" s="29" t="s">
        <v>1</v>
      </c>
      <c r="E5" s="30" t="s">
        <v>24</v>
      </c>
      <c r="F5" s="30" t="s">
        <v>12</v>
      </c>
      <c r="G5" s="31" t="s">
        <v>3</v>
      </c>
      <c r="H5" s="32" t="s">
        <v>20</v>
      </c>
    </row>
    <row r="6" spans="3:11" ht="85.5" customHeight="1" thickBot="1" x14ac:dyDescent="0.4">
      <c r="C6" s="9" t="s">
        <v>2</v>
      </c>
      <c r="D6" s="9" t="s">
        <v>23</v>
      </c>
      <c r="E6" s="10" t="s">
        <v>6</v>
      </c>
      <c r="F6" s="10" t="s">
        <v>11</v>
      </c>
      <c r="G6" s="11">
        <v>0</v>
      </c>
      <c r="H6" s="12">
        <f>(E6*G6)*F6</f>
        <v>0</v>
      </c>
    </row>
    <row r="7" spans="3:11" ht="85.5" customHeight="1" thickBot="1" x14ac:dyDescent="0.4">
      <c r="C7" s="9" t="s">
        <v>7</v>
      </c>
      <c r="D7" s="9" t="s">
        <v>22</v>
      </c>
      <c r="E7" s="10" t="s">
        <v>6</v>
      </c>
      <c r="F7" s="10" t="s">
        <v>11</v>
      </c>
      <c r="G7" s="11">
        <v>0</v>
      </c>
      <c r="H7" s="12">
        <f>(E7*G7)*F7</f>
        <v>0</v>
      </c>
    </row>
    <row r="8" spans="3:11" ht="61.5" customHeight="1" thickBot="1" x14ac:dyDescent="0.4">
      <c r="C8" s="9" t="s">
        <v>10</v>
      </c>
      <c r="D8" s="9" t="s">
        <v>15</v>
      </c>
      <c r="E8" s="10" t="s">
        <v>13</v>
      </c>
      <c r="F8" s="8">
        <v>3.5</v>
      </c>
      <c r="G8" s="13">
        <v>0</v>
      </c>
      <c r="H8" s="12">
        <f>F8*G8</f>
        <v>0</v>
      </c>
    </row>
    <row r="9" spans="3:11" ht="61.5" customHeight="1" thickBot="1" x14ac:dyDescent="0.4">
      <c r="C9" s="9" t="s">
        <v>21</v>
      </c>
      <c r="D9" s="9" t="s">
        <v>9</v>
      </c>
      <c r="E9" s="10" t="s">
        <v>8</v>
      </c>
      <c r="F9" s="10" t="s">
        <v>14</v>
      </c>
      <c r="G9" s="13">
        <v>0</v>
      </c>
      <c r="H9" s="12">
        <f>E9*G9</f>
        <v>0</v>
      </c>
    </row>
    <row r="10" spans="3:11" ht="74.25" customHeight="1" thickBot="1" x14ac:dyDescent="0.4">
      <c r="C10" s="4"/>
      <c r="D10" s="5" t="s">
        <v>17</v>
      </c>
      <c r="E10" s="7"/>
      <c r="F10" s="7"/>
      <c r="G10" s="6"/>
      <c r="H10" s="14">
        <f>IF((SUM(H6:H9))&lt;=G12,(SUM(H6:H9)),"ERRORE l'importo offerto supera la base d'asta")</f>
        <v>0</v>
      </c>
    </row>
    <row r="11" spans="3:11" ht="12.75" customHeight="1" thickBot="1" x14ac:dyDescent="0.4">
      <c r="G11" s="1"/>
      <c r="H11" s="18"/>
      <c r="I11" s="19"/>
      <c r="J11" s="19"/>
      <c r="K11" s="19"/>
    </row>
    <row r="12" spans="3:11" s="19" customFormat="1" ht="41.25" customHeight="1" thickBot="1" x14ac:dyDescent="0.4">
      <c r="D12" s="20" t="s">
        <v>16</v>
      </c>
      <c r="G12" s="34">
        <v>38000</v>
      </c>
      <c r="H12" s="35"/>
    </row>
    <row r="13" spans="3:11" s="19" customFormat="1" ht="15" customHeight="1" thickBot="1" x14ac:dyDescent="0.4">
      <c r="D13" s="21"/>
      <c r="G13" s="22"/>
    </row>
    <row r="14" spans="3:11" s="19" customFormat="1" ht="66" customHeight="1" thickBot="1" x14ac:dyDescent="0.4">
      <c r="D14" s="20" t="s">
        <v>5</v>
      </c>
      <c r="G14" s="36" t="str">
        <f>IF(H10&gt;G12,"ATTENZIONE: L'offerta complessiva è superiore alla Base d'asta","OK")</f>
        <v>OK</v>
      </c>
      <c r="H14" s="37"/>
      <c r="I14" s="15"/>
      <c r="J14" s="15"/>
      <c r="K14" s="15"/>
    </row>
    <row r="15" spans="3:11" s="19" customFormat="1" ht="15" customHeight="1" thickBot="1" x14ac:dyDescent="0.4">
      <c r="D15" s="23"/>
      <c r="G15" s="24"/>
      <c r="I15" s="16"/>
      <c r="J15" s="16"/>
      <c r="K15" s="16"/>
    </row>
    <row r="16" spans="3:11" ht="31.5" customHeight="1" thickBot="1" x14ac:dyDescent="0.4">
      <c r="D16" s="25" t="s">
        <v>18</v>
      </c>
      <c r="G16" s="38">
        <f>IF((H10&lt;=G12),H10,"ERRORE")</f>
        <v>0</v>
      </c>
      <c r="H16" s="39"/>
    </row>
    <row r="17" spans="3:12" ht="116" customHeight="1" x14ac:dyDescent="0.35">
      <c r="C17" s="33" t="s">
        <v>19</v>
      </c>
      <c r="D17" s="33"/>
      <c r="E17" s="33"/>
      <c r="F17" s="33"/>
      <c r="G17" s="33"/>
      <c r="H17" s="33"/>
    </row>
    <row r="18" spans="3:12" x14ac:dyDescent="0.35">
      <c r="L18" s="17"/>
    </row>
  </sheetData>
  <sheetProtection algorithmName="SHA-512" hashValue="SO++Ju+lwnVK/vAlbV2jVROdNIKvjJnasmR16Rh7XoEd2hfYhEnJBLt7DxHU5annx0TL7BOYpqWgu+P4WxwUOA==" saltValue="3nPwiYrwT/7fRcuRFmNXiQ==" spinCount="100000" sheet="1" objects="1" scenarios="1"/>
  <mergeCells count="4">
    <mergeCell ref="C17:H17"/>
    <mergeCell ref="G12:H12"/>
    <mergeCell ref="G14:H14"/>
    <mergeCell ref="G16:H16"/>
  </mergeCells>
  <conditionalFormatting sqref="G16">
    <cfRule type="cellIs" dxfId="5" priority="6" operator="equal">
      <formula>$G$12</formula>
    </cfRule>
    <cfRule type="cellIs" dxfId="4" priority="7" operator="lessThan">
      <formula>$G$12</formula>
    </cfRule>
    <cfRule type="cellIs" dxfId="3" priority="9" operator="greaterThan">
      <formula>$G$12</formula>
    </cfRule>
  </conditionalFormatting>
  <conditionalFormatting sqref="H10">
    <cfRule type="cellIs" dxfId="2" priority="10" operator="greaterThan">
      <formula>#REF!</formula>
    </cfRule>
  </conditionalFormatting>
  <conditionalFormatting sqref="G16:H16">
    <cfRule type="cellIs" dxfId="1" priority="1" operator="greaterThan">
      <formula>$G$12</formula>
    </cfRule>
    <cfRule type="cellIs" dxfId="0" priority="2" operator="lessThanOrEqual">
      <formula>$G$12</formula>
    </cfRule>
  </conditionalFormatting>
  <dataValidations count="1">
    <dataValidation type="custom" operator="equal" allowBlank="1" showInputMessage="1" showErrorMessage="1" error="Non è possibile inserire più di due cifre decimali" sqref="G6:G9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2021-09-10T08:15:27Z</dcterms:modified>
</cp:coreProperties>
</file>